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ATOL EE\OSTATECZNA DOKUMENTACJA 14.01\"/>
    </mc:Choice>
  </mc:AlternateContent>
  <xr:revisionPtr revIDLastSave="0" documentId="13_ncr:1_{DB3AD497-0BE8-41F5-9123-FA0FB297D70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rkusz1" sheetId="1" r:id="rId1"/>
  </sheets>
  <definedNames>
    <definedName name="_xlnm._FilterDatabase" localSheetId="0" hidden="1">Arkusz1!$A$2:$AD$9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6" i="1" l="1"/>
  <c r="E26" i="1" s="1"/>
  <c r="D25" i="1"/>
  <c r="D24" i="1"/>
  <c r="D23" i="1"/>
  <c r="E23" i="1" s="1"/>
  <c r="D22" i="1"/>
  <c r="D21" i="1"/>
  <c r="D20" i="1"/>
  <c r="E20" i="1" s="1"/>
  <c r="E21" i="1"/>
  <c r="E22" i="1"/>
  <c r="E24" i="1"/>
  <c r="E25" i="1"/>
  <c r="C27" i="1"/>
  <c r="AC9" i="1"/>
  <c r="AB9" i="1"/>
  <c r="AA9" i="1"/>
  <c r="AC8" i="1"/>
  <c r="AB8" i="1"/>
  <c r="AA8" i="1"/>
  <c r="AC7" i="1"/>
  <c r="AB7" i="1"/>
  <c r="AA7" i="1"/>
  <c r="AC6" i="1"/>
  <c r="AB6" i="1"/>
  <c r="AA6" i="1"/>
  <c r="AC5" i="1"/>
  <c r="AB5" i="1"/>
  <c r="AA5" i="1"/>
  <c r="AC4" i="1"/>
  <c r="AB4" i="1"/>
  <c r="AA4" i="1"/>
  <c r="AD8" i="1" l="1"/>
  <c r="AD5" i="1"/>
  <c r="AD6" i="1"/>
  <c r="AD9" i="1"/>
  <c r="D27" i="1"/>
  <c r="E27" i="1"/>
  <c r="AD4" i="1"/>
  <c r="AD7" i="1"/>
  <c r="AA10" i="1"/>
  <c r="AC10" i="1"/>
  <c r="AB10" i="1"/>
  <c r="AD10" i="1" l="1"/>
</calcChain>
</file>

<file path=xl/sharedStrings.xml><?xml version="1.0" encoding="utf-8"?>
<sst xmlns="http://schemas.openxmlformats.org/spreadsheetml/2006/main" count="195" uniqueCount="99">
  <si>
    <t>LP</t>
  </si>
  <si>
    <t>Nazwa obiektu</t>
  </si>
  <si>
    <t>Adres Obiektu</t>
  </si>
  <si>
    <t>Dane OSD</t>
  </si>
  <si>
    <t>Nazwa Obecnego Sprzedawcy</t>
  </si>
  <si>
    <t>Rodzaj umowy</t>
  </si>
  <si>
    <t>Obecna grupa taryfowa</t>
  </si>
  <si>
    <t>Nr licznika</t>
  </si>
  <si>
    <t>Nr PPE</t>
  </si>
  <si>
    <t>Uwagi</t>
  </si>
  <si>
    <t>Okres dostaw</t>
  </si>
  <si>
    <t>Płatnik</t>
  </si>
  <si>
    <t>Adres</t>
  </si>
  <si>
    <t>Kod</t>
  </si>
  <si>
    <t>Miejscowość</t>
  </si>
  <si>
    <t>NIP</t>
  </si>
  <si>
    <t>Ulica</t>
  </si>
  <si>
    <t>Nr</t>
  </si>
  <si>
    <t>Poczta</t>
  </si>
  <si>
    <t>Nazwa</t>
  </si>
  <si>
    <t>Oddział</t>
  </si>
  <si>
    <t>Od</t>
  </si>
  <si>
    <t>Do</t>
  </si>
  <si>
    <t>I strefa</t>
  </si>
  <si>
    <t>II strefa</t>
  </si>
  <si>
    <t>suma</t>
  </si>
  <si>
    <t>15</t>
  </si>
  <si>
    <t>5</t>
  </si>
  <si>
    <t>2</t>
  </si>
  <si>
    <t>19</t>
  </si>
  <si>
    <t>C11</t>
  </si>
  <si>
    <t>8</t>
  </si>
  <si>
    <t>Dane Nabywcy</t>
  </si>
  <si>
    <t>Dane Odbiorcy, adres korespondencyjny</t>
  </si>
  <si>
    <t>Suma:</t>
  </si>
  <si>
    <t>Kwiecień</t>
  </si>
  <si>
    <t>rozdzielona</t>
  </si>
  <si>
    <t>B23</t>
  </si>
  <si>
    <t>III strefa</t>
  </si>
  <si>
    <t>NR ewidencyjny</t>
  </si>
  <si>
    <t>OLEŚNICKI KOMPLEKS REKREACYJNY 'ATOL' SP.Z O.O.</t>
  </si>
  <si>
    <t>56-400</t>
  </si>
  <si>
    <t>9111905482</t>
  </si>
  <si>
    <t>0019/13_SALA SPORTOWA ZASILANIE REZERWOWE</t>
  </si>
  <si>
    <t>Oleśnica</t>
  </si>
  <si>
    <t>TAURON Dystrybucja S.A.</t>
  </si>
  <si>
    <t>C21</t>
  </si>
  <si>
    <t>96407023</t>
  </si>
  <si>
    <t>590322415300134952</t>
  </si>
  <si>
    <t>50032756</t>
  </si>
  <si>
    <t>Moc</t>
  </si>
  <si>
    <t>60</t>
  </si>
  <si>
    <t>ul. Brzozowa 7</t>
  </si>
  <si>
    <t>OLEŚNICKI KOMPLEKS REKREACYJNY 'ATOL' SP.Z O.O., ul. Brzozowa 7, 56-400 Oleśnica</t>
  </si>
  <si>
    <t>Kochanowskiego</t>
  </si>
  <si>
    <t xml:space="preserve">Brzozowa </t>
  </si>
  <si>
    <t>7</t>
  </si>
  <si>
    <t>C22A</t>
  </si>
  <si>
    <t>95879694</t>
  </si>
  <si>
    <t>590322415300777241</t>
  </si>
  <si>
    <t>100</t>
  </si>
  <si>
    <t>590322415300005627</t>
  </si>
  <si>
    <t>450</t>
  </si>
  <si>
    <t>95216084</t>
  </si>
  <si>
    <t>OLEŚNICKI PARK WODNY "ATOL" - ZASILANIE PODSTAWOWE</t>
  </si>
  <si>
    <t>590322415300694258</t>
  </si>
  <si>
    <t>90</t>
  </si>
  <si>
    <t>93618734</t>
  </si>
  <si>
    <t>0018/13_SALA SPORTOWA ZASILANIE PODSTAWOWE</t>
  </si>
  <si>
    <t>590322415300561000</t>
  </si>
  <si>
    <t>40092831</t>
  </si>
  <si>
    <t>96221797</t>
  </si>
  <si>
    <t>OLEŚNICKI KOMPLEKS REKREACYJNY ATOL SP. Z O.O.</t>
  </si>
  <si>
    <t>590322415300775995</t>
  </si>
  <si>
    <t>322056078141</t>
  </si>
  <si>
    <t>Wrocław</t>
  </si>
  <si>
    <t xml:space="preserve">Marzec </t>
  </si>
  <si>
    <t>OLEŚNICKI PARK WODNY "ATOL" (zasialanie rezerwowe)</t>
  </si>
  <si>
    <t>Suma zużycia w trakcie trwania zamówienia 2022-2023 (kWh)</t>
  </si>
  <si>
    <t>Podsumowanie wg grup taryfowych</t>
  </si>
  <si>
    <t>Wyszczególnienie - grupa taryfowa</t>
  </si>
  <si>
    <t>zużycie energii elektrycznej w trakcie trwania zamówienia w kWh - zamówienie planowane</t>
  </si>
  <si>
    <t>maksymalne zużycie energii elektrycznej w trakcie trwania zamówienia w kWh - zmówienie  planowane ze zwiększeniem</t>
  </si>
  <si>
    <t>A</t>
  </si>
  <si>
    <t>B</t>
  </si>
  <si>
    <t>B23 I strefa</t>
  </si>
  <si>
    <t>B23 II strefa</t>
  </si>
  <si>
    <t>B23 III strefa</t>
  </si>
  <si>
    <t>D = B +C</t>
  </si>
  <si>
    <t>C22 A I strefa</t>
  </si>
  <si>
    <t>C22A II strefa</t>
  </si>
  <si>
    <t>Łącznie wartość zamówienia  dla zamówienia na 2022 r.</t>
  </si>
  <si>
    <t>1. Sprzedaż energii elektrycznej na rok 2022</t>
  </si>
  <si>
    <t>zwiększenie lub zmniejszenie ilości energii elektrycznej w trakcie trwania zamówienia +/- 10% zamówienia planowanego (kWh)</t>
  </si>
  <si>
    <t>C = B + 10%</t>
  </si>
  <si>
    <t>Okres obowiązywania obecnej umowy / okres wypowiedzenia</t>
  </si>
  <si>
    <t>układ dostosowany do usługo TPA</t>
  </si>
  <si>
    <t>sprzedaż rezerwowa</t>
  </si>
  <si>
    <t>Tauron Sprzedaż sp. z o.o.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</si>
</sst>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8"/>
      <color theme="1"/>
      <name val="Calibri Light"/>
      <family val="2"/>
      <charset val="238"/>
      <scheme val="major"/>
    </font>
    <font>
      <sz val="8"/>
      <color rgb="FFFF0000"/>
      <name val="Calibri Light"/>
      <family val="2"/>
      <charset val="238"/>
      <scheme val="major"/>
    </font>
    <font>
      <sz val="8"/>
      <name val="Calibri Light"/>
      <family val="2"/>
      <charset val="238"/>
      <scheme val="major"/>
    </font>
    <font>
      <b/>
      <sz val="8"/>
      <color theme="1"/>
      <name val="Calibri Light"/>
      <family val="2"/>
      <charset val="238"/>
      <scheme val="major"/>
    </font>
    <font>
      <b/>
      <sz val="8"/>
      <color rgb="FFFF0000"/>
      <name val="Calibri Light"/>
      <family val="2"/>
      <charset val="238"/>
      <scheme val="major"/>
    </font>
    <font>
      <sz val="8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8"/>
      <color rgb="FF000000"/>
      <name val="Calibri Light"/>
      <family val="2"/>
      <charset val="238"/>
      <scheme val="major"/>
    </font>
    <font>
      <sz val="8"/>
      <color rgb="FF000000"/>
      <name val="Calibri Light"/>
      <family val="2"/>
      <charset val="238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5">
    <xf numFmtId="0" fontId="0" fillId="0" borderId="0" xfId="0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/>
    </xf>
    <xf numFmtId="3" fontId="6" fillId="2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3" fontId="3" fillId="2" borderId="0" xfId="0" applyNumberFormat="1" applyFont="1" applyFill="1" applyAlignment="1">
      <alignment horizontal="center" vertical="center"/>
    </xf>
    <xf numFmtId="49" fontId="5" fillId="2" borderId="1" xfId="0" applyNumberFormat="1" applyFont="1" applyFill="1" applyBorder="1" applyAlignment="1" applyProtection="1">
      <alignment vertical="center"/>
    </xf>
    <xf numFmtId="49" fontId="5" fillId="2" borderId="1" xfId="0" applyNumberFormat="1" applyFont="1" applyFill="1" applyBorder="1" applyAlignment="1" applyProtection="1">
      <alignment vertical="center" wrapText="1"/>
    </xf>
    <xf numFmtId="49" fontId="5" fillId="2" borderId="1" xfId="0" applyNumberFormat="1" applyFont="1" applyFill="1" applyBorder="1" applyAlignment="1">
      <alignment vertical="center"/>
    </xf>
    <xf numFmtId="0" fontId="4" fillId="2" borderId="1" xfId="0" applyNumberFormat="1" applyFont="1" applyFill="1" applyBorder="1" applyAlignment="1">
      <alignment vertical="center" wrapText="1"/>
    </xf>
    <xf numFmtId="0" fontId="3" fillId="2" borderId="0" xfId="0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11" fillId="0" borderId="0" xfId="0" applyFont="1" applyBorder="1" applyAlignment="1">
      <alignment vertical="center" wrapText="1"/>
    </xf>
    <xf numFmtId="0" fontId="12" fillId="0" borderId="0" xfId="0" applyFont="1"/>
    <xf numFmtId="0" fontId="3" fillId="0" borderId="0" xfId="0" applyFont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right" vertical="center" wrapText="1"/>
    </xf>
    <xf numFmtId="0" fontId="12" fillId="0" borderId="1" xfId="0" applyFont="1" applyBorder="1" applyAlignment="1">
      <alignment vertical="center" wrapText="1"/>
    </xf>
    <xf numFmtId="3" fontId="12" fillId="0" borderId="1" xfId="0" applyNumberFormat="1" applyFont="1" applyBorder="1" applyAlignment="1">
      <alignment vertical="center" wrapText="1"/>
    </xf>
    <xf numFmtId="0" fontId="4" fillId="2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3" fontId="4" fillId="0" borderId="0" xfId="0" applyNumberFormat="1" applyFont="1" applyFill="1" applyAlignment="1">
      <alignment horizontal="right" vertical="center"/>
    </xf>
    <xf numFmtId="3" fontId="3" fillId="0" borderId="0" xfId="0" applyNumberFormat="1" applyFont="1" applyFill="1" applyAlignment="1">
      <alignment horizontal="right" vertical="center"/>
    </xf>
    <xf numFmtId="3" fontId="4" fillId="0" borderId="0" xfId="0" applyNumberFormat="1" applyFont="1" applyFill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5" fillId="2" borderId="1" xfId="0" applyNumberFormat="1" applyFont="1" applyFill="1" applyBorder="1" applyAlignment="1">
      <alignment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</cellXfs>
  <cellStyles count="2">
    <cellStyle name="Normalny" xfId="0" builtinId="0"/>
    <cellStyle name="Walutowy 2" xfId="1" xr:uid="{00000000-0005-0000-0000-000001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FF66"/>
      <color rgb="FF9999FF"/>
      <color rgb="FFFFCC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7"/>
  <sheetViews>
    <sheetView tabSelected="1" topLeftCell="N1" zoomScale="130" zoomScaleNormal="130" workbookViewId="0">
      <selection activeCell="P16" sqref="P16"/>
    </sheetView>
  </sheetViews>
  <sheetFormatPr defaultColWidth="9.140625" defaultRowHeight="11.25" x14ac:dyDescent="0.25"/>
  <cols>
    <col min="1" max="1" width="5.5703125" style="1" customWidth="1"/>
    <col min="2" max="2" width="33.140625" style="1" customWidth="1"/>
    <col min="3" max="3" width="10.5703125" style="1" customWidth="1"/>
    <col min="4" max="4" width="17.42578125" style="1" customWidth="1"/>
    <col min="5" max="5" width="16.5703125" style="1" customWidth="1"/>
    <col min="6" max="6" width="16.28515625" style="1" customWidth="1"/>
    <col min="7" max="7" width="50.5703125" style="1" customWidth="1"/>
    <col min="8" max="8" width="43.5703125" style="1" customWidth="1"/>
    <col min="9" max="9" width="8.140625" style="1" customWidth="1"/>
    <col min="10" max="10" width="10.5703125" style="1" customWidth="1"/>
    <col min="11" max="11" width="5.28515625" style="1" customWidth="1"/>
    <col min="12" max="12" width="7" style="1" customWidth="1"/>
    <col min="13" max="13" width="6.42578125" style="1" customWidth="1"/>
    <col min="14" max="14" width="18.85546875" style="1" customWidth="1"/>
    <col min="15" max="15" width="8.85546875" style="1" customWidth="1"/>
    <col min="16" max="16" width="17.5703125" style="1" customWidth="1"/>
    <col min="17" max="17" width="8.85546875" style="1" customWidth="1"/>
    <col min="18" max="18" width="49.140625" style="1" customWidth="1"/>
    <col min="19" max="19" width="8" style="1" customWidth="1"/>
    <col min="20" max="20" width="10.140625" style="1" customWidth="1"/>
    <col min="21" max="21" width="14.5703125" style="1" customWidth="1"/>
    <col min="22" max="22" width="6.85546875" style="1" customWidth="1"/>
    <col min="23" max="23" width="9" style="1" customWidth="1"/>
    <col min="24" max="24" width="68.5703125" style="2" customWidth="1"/>
    <col min="25" max="30" width="9.140625" style="1" customWidth="1"/>
    <col min="31" max="32" width="6.7109375" style="1" customWidth="1"/>
    <col min="33" max="33" width="7.5703125" style="1" customWidth="1"/>
    <col min="34" max="34" width="8.85546875" style="1" customWidth="1"/>
    <col min="35" max="36" width="6.7109375" style="1" customWidth="1"/>
    <col min="37" max="16384" width="9.140625" style="1"/>
  </cols>
  <sheetData>
    <row r="1" spans="1:36" x14ac:dyDescent="0.25">
      <c r="AF1" s="1">
        <v>2022</v>
      </c>
      <c r="AI1" s="1">
        <v>2022</v>
      </c>
    </row>
    <row r="2" spans="1:36" ht="39" customHeight="1" x14ac:dyDescent="0.25">
      <c r="A2" s="36" t="s">
        <v>0</v>
      </c>
      <c r="B2" s="36" t="s">
        <v>32</v>
      </c>
      <c r="C2" s="36"/>
      <c r="D2" s="36"/>
      <c r="E2" s="36"/>
      <c r="F2" s="36"/>
      <c r="G2" s="43" t="s">
        <v>33</v>
      </c>
      <c r="H2" s="36" t="s">
        <v>1</v>
      </c>
      <c r="I2" s="36" t="s">
        <v>2</v>
      </c>
      <c r="J2" s="36"/>
      <c r="K2" s="36"/>
      <c r="L2" s="36"/>
      <c r="M2" s="36"/>
      <c r="N2" s="36" t="s">
        <v>3</v>
      </c>
      <c r="O2" s="36"/>
      <c r="P2" s="37" t="s">
        <v>4</v>
      </c>
      <c r="Q2" s="37" t="s">
        <v>5</v>
      </c>
      <c r="R2" s="37" t="s">
        <v>95</v>
      </c>
      <c r="S2" s="37" t="s">
        <v>6</v>
      </c>
      <c r="T2" s="36" t="s">
        <v>7</v>
      </c>
      <c r="U2" s="36" t="s">
        <v>8</v>
      </c>
      <c r="V2" s="43" t="s">
        <v>50</v>
      </c>
      <c r="W2" s="45" t="s">
        <v>39</v>
      </c>
      <c r="X2" s="36" t="s">
        <v>9</v>
      </c>
      <c r="Y2" s="36" t="s">
        <v>10</v>
      </c>
      <c r="Z2" s="36"/>
      <c r="AA2" s="37" t="s">
        <v>78</v>
      </c>
      <c r="AB2" s="37"/>
      <c r="AC2" s="37"/>
      <c r="AD2" s="37"/>
      <c r="AE2" s="38" t="s">
        <v>76</v>
      </c>
      <c r="AF2" s="39"/>
      <c r="AG2" s="40"/>
      <c r="AH2" s="38" t="s">
        <v>35</v>
      </c>
      <c r="AI2" s="39"/>
      <c r="AJ2" s="40"/>
    </row>
    <row r="3" spans="1:36" x14ac:dyDescent="0.25">
      <c r="A3" s="36"/>
      <c r="B3" s="3" t="s">
        <v>11</v>
      </c>
      <c r="C3" s="3" t="s">
        <v>12</v>
      </c>
      <c r="D3" s="3" t="s">
        <v>13</v>
      </c>
      <c r="E3" s="3" t="s">
        <v>14</v>
      </c>
      <c r="F3" s="3" t="s">
        <v>15</v>
      </c>
      <c r="G3" s="44"/>
      <c r="H3" s="36"/>
      <c r="I3" s="3" t="s">
        <v>14</v>
      </c>
      <c r="J3" s="3" t="s">
        <v>16</v>
      </c>
      <c r="K3" s="3" t="s">
        <v>17</v>
      </c>
      <c r="L3" s="3" t="s">
        <v>13</v>
      </c>
      <c r="M3" s="3" t="s">
        <v>18</v>
      </c>
      <c r="N3" s="3" t="s">
        <v>19</v>
      </c>
      <c r="O3" s="3" t="s">
        <v>20</v>
      </c>
      <c r="P3" s="37"/>
      <c r="Q3" s="37"/>
      <c r="R3" s="37"/>
      <c r="S3" s="37"/>
      <c r="T3" s="36"/>
      <c r="U3" s="36"/>
      <c r="V3" s="44"/>
      <c r="W3" s="46"/>
      <c r="X3" s="36"/>
      <c r="Y3" s="3" t="s">
        <v>21</v>
      </c>
      <c r="Z3" s="3" t="s">
        <v>22</v>
      </c>
      <c r="AA3" s="3" t="s">
        <v>23</v>
      </c>
      <c r="AB3" s="3" t="s">
        <v>24</v>
      </c>
      <c r="AC3" s="3" t="s">
        <v>38</v>
      </c>
      <c r="AD3" s="3" t="s">
        <v>25</v>
      </c>
      <c r="AE3" s="4" t="s">
        <v>23</v>
      </c>
      <c r="AF3" s="3" t="s">
        <v>24</v>
      </c>
      <c r="AG3" s="5" t="s">
        <v>38</v>
      </c>
      <c r="AH3" s="4" t="s">
        <v>23</v>
      </c>
      <c r="AI3" s="3" t="s">
        <v>24</v>
      </c>
      <c r="AJ3" s="5" t="s">
        <v>38</v>
      </c>
    </row>
    <row r="4" spans="1:36" x14ac:dyDescent="0.25">
      <c r="A4" s="3">
        <v>1</v>
      </c>
      <c r="B4" s="14" t="s">
        <v>40</v>
      </c>
      <c r="C4" s="14" t="s">
        <v>52</v>
      </c>
      <c r="D4" s="14" t="s">
        <v>41</v>
      </c>
      <c r="E4" s="14" t="s">
        <v>44</v>
      </c>
      <c r="F4" s="14" t="s">
        <v>42</v>
      </c>
      <c r="G4" s="14" t="s">
        <v>53</v>
      </c>
      <c r="H4" s="14" t="s">
        <v>43</v>
      </c>
      <c r="I4" s="14" t="s">
        <v>44</v>
      </c>
      <c r="J4" s="14" t="s">
        <v>54</v>
      </c>
      <c r="K4" s="14" t="s">
        <v>28</v>
      </c>
      <c r="L4" s="14" t="s">
        <v>41</v>
      </c>
      <c r="M4" s="14" t="s">
        <v>44</v>
      </c>
      <c r="N4" s="14" t="s">
        <v>45</v>
      </c>
      <c r="O4" s="14" t="s">
        <v>75</v>
      </c>
      <c r="P4" s="15" t="s">
        <v>98</v>
      </c>
      <c r="Q4" s="14" t="s">
        <v>36</v>
      </c>
      <c r="R4" s="14" t="s">
        <v>97</v>
      </c>
      <c r="S4" s="14" t="s">
        <v>46</v>
      </c>
      <c r="T4" s="16" t="s">
        <v>47</v>
      </c>
      <c r="U4" s="16" t="s">
        <v>48</v>
      </c>
      <c r="V4" s="16" t="s">
        <v>51</v>
      </c>
      <c r="W4" s="16" t="s">
        <v>49</v>
      </c>
      <c r="X4" s="17"/>
      <c r="Y4" s="6">
        <v>44621</v>
      </c>
      <c r="Z4" s="6">
        <v>44681</v>
      </c>
      <c r="AA4" s="7">
        <f>AE4+AH4</f>
        <v>16110</v>
      </c>
      <c r="AB4" s="7">
        <f t="shared" ref="AB4:AB9" si="0">AF4+AI4</f>
        <v>0</v>
      </c>
      <c r="AC4" s="7">
        <f t="shared" ref="AC4:AC9" si="1">AG4+AJ4</f>
        <v>0</v>
      </c>
      <c r="AD4" s="7">
        <f>AA4+AB4+AC4</f>
        <v>16110</v>
      </c>
      <c r="AE4" s="7">
        <v>8945</v>
      </c>
      <c r="AF4" s="7">
        <v>0</v>
      </c>
      <c r="AG4" s="7">
        <v>0</v>
      </c>
      <c r="AH4" s="7">
        <v>7165</v>
      </c>
      <c r="AI4" s="7">
        <v>0</v>
      </c>
      <c r="AJ4" s="7">
        <v>0</v>
      </c>
    </row>
    <row r="5" spans="1:36" x14ac:dyDescent="0.25">
      <c r="A5" s="3">
        <v>2</v>
      </c>
      <c r="B5" s="14" t="s">
        <v>40</v>
      </c>
      <c r="C5" s="14" t="s">
        <v>52</v>
      </c>
      <c r="D5" s="14" t="s">
        <v>41</v>
      </c>
      <c r="E5" s="14" t="s">
        <v>44</v>
      </c>
      <c r="F5" s="14" t="s">
        <v>42</v>
      </c>
      <c r="G5" s="14" t="s">
        <v>53</v>
      </c>
      <c r="H5" s="14" t="s">
        <v>77</v>
      </c>
      <c r="I5" s="14" t="s">
        <v>44</v>
      </c>
      <c r="J5" s="14" t="s">
        <v>55</v>
      </c>
      <c r="K5" s="14" t="s">
        <v>56</v>
      </c>
      <c r="L5" s="14" t="s">
        <v>41</v>
      </c>
      <c r="M5" s="14" t="s">
        <v>44</v>
      </c>
      <c r="N5" s="14" t="s">
        <v>45</v>
      </c>
      <c r="O5" s="14" t="s">
        <v>75</v>
      </c>
      <c r="P5" s="15" t="s">
        <v>98</v>
      </c>
      <c r="Q5" s="14" t="s">
        <v>36</v>
      </c>
      <c r="R5" s="14" t="s">
        <v>97</v>
      </c>
      <c r="S5" s="14" t="s">
        <v>57</v>
      </c>
      <c r="T5" s="16" t="s">
        <v>58</v>
      </c>
      <c r="U5" s="16" t="s">
        <v>59</v>
      </c>
      <c r="V5" s="16" t="s">
        <v>60</v>
      </c>
      <c r="W5" s="16" t="s">
        <v>49</v>
      </c>
      <c r="X5" s="17"/>
      <c r="Y5" s="6">
        <v>44621</v>
      </c>
      <c r="Z5" s="6">
        <v>44681</v>
      </c>
      <c r="AA5" s="7">
        <f t="shared" ref="AA5:AA9" si="2">AE5+AH5</f>
        <v>11</v>
      </c>
      <c r="AB5" s="7">
        <f t="shared" si="0"/>
        <v>0</v>
      </c>
      <c r="AC5" s="7">
        <f t="shared" si="1"/>
        <v>0</v>
      </c>
      <c r="AD5" s="7">
        <f t="shared" ref="AD5:AD9" si="3">AA5+AB5+AC5</f>
        <v>11</v>
      </c>
      <c r="AE5" s="7">
        <v>0</v>
      </c>
      <c r="AF5" s="7">
        <v>0</v>
      </c>
      <c r="AG5" s="7">
        <v>0</v>
      </c>
      <c r="AH5" s="7">
        <v>11</v>
      </c>
      <c r="AI5" s="7">
        <v>0</v>
      </c>
      <c r="AJ5" s="7">
        <v>0</v>
      </c>
    </row>
    <row r="6" spans="1:36" x14ac:dyDescent="0.25">
      <c r="A6" s="3">
        <v>3</v>
      </c>
      <c r="B6" s="14" t="s">
        <v>40</v>
      </c>
      <c r="C6" s="14" t="s">
        <v>52</v>
      </c>
      <c r="D6" s="14" t="s">
        <v>41</v>
      </c>
      <c r="E6" s="14" t="s">
        <v>44</v>
      </c>
      <c r="F6" s="14" t="s">
        <v>42</v>
      </c>
      <c r="G6" s="14" t="s">
        <v>53</v>
      </c>
      <c r="H6" s="14" t="s">
        <v>64</v>
      </c>
      <c r="I6" s="14" t="s">
        <v>44</v>
      </c>
      <c r="J6" s="14" t="s">
        <v>55</v>
      </c>
      <c r="K6" s="14" t="s">
        <v>31</v>
      </c>
      <c r="L6" s="14" t="s">
        <v>41</v>
      </c>
      <c r="M6" s="14" t="s">
        <v>44</v>
      </c>
      <c r="N6" s="14" t="s">
        <v>45</v>
      </c>
      <c r="O6" s="14" t="s">
        <v>75</v>
      </c>
      <c r="P6" s="15" t="s">
        <v>98</v>
      </c>
      <c r="Q6" s="14" t="s">
        <v>36</v>
      </c>
      <c r="R6" s="14" t="s">
        <v>97</v>
      </c>
      <c r="S6" s="14" t="s">
        <v>37</v>
      </c>
      <c r="T6" s="16" t="s">
        <v>63</v>
      </c>
      <c r="U6" s="16" t="s">
        <v>61</v>
      </c>
      <c r="V6" s="16" t="s">
        <v>62</v>
      </c>
      <c r="W6" s="16" t="s">
        <v>49</v>
      </c>
      <c r="X6" s="35" t="s">
        <v>96</v>
      </c>
      <c r="Y6" s="6">
        <v>44621</v>
      </c>
      <c r="Z6" s="6">
        <v>44681</v>
      </c>
      <c r="AA6" s="7">
        <f t="shared" si="2"/>
        <v>57041</v>
      </c>
      <c r="AB6" s="7">
        <f t="shared" si="0"/>
        <v>42404</v>
      </c>
      <c r="AC6" s="7">
        <f t="shared" si="1"/>
        <v>190244</v>
      </c>
      <c r="AD6" s="7">
        <f t="shared" si="3"/>
        <v>289689</v>
      </c>
      <c r="AE6" s="7">
        <v>31791</v>
      </c>
      <c r="AF6" s="7">
        <v>28989</v>
      </c>
      <c r="AG6" s="7">
        <v>182000</v>
      </c>
      <c r="AH6" s="7">
        <v>25250</v>
      </c>
      <c r="AI6" s="7">
        <v>13415</v>
      </c>
      <c r="AJ6" s="7">
        <v>8244</v>
      </c>
    </row>
    <row r="7" spans="1:36" x14ac:dyDescent="0.25">
      <c r="A7" s="3">
        <v>4</v>
      </c>
      <c r="B7" s="14" t="s">
        <v>40</v>
      </c>
      <c r="C7" s="14" t="s">
        <v>52</v>
      </c>
      <c r="D7" s="14" t="s">
        <v>41</v>
      </c>
      <c r="E7" s="14" t="s">
        <v>44</v>
      </c>
      <c r="F7" s="14" t="s">
        <v>42</v>
      </c>
      <c r="G7" s="14" t="s">
        <v>53</v>
      </c>
      <c r="H7" s="14" t="s">
        <v>68</v>
      </c>
      <c r="I7" s="14" t="s">
        <v>44</v>
      </c>
      <c r="J7" s="14" t="s">
        <v>54</v>
      </c>
      <c r="K7" s="14" t="s">
        <v>28</v>
      </c>
      <c r="L7" s="14" t="s">
        <v>41</v>
      </c>
      <c r="M7" s="14" t="s">
        <v>44</v>
      </c>
      <c r="N7" s="14" t="s">
        <v>45</v>
      </c>
      <c r="O7" s="14" t="s">
        <v>75</v>
      </c>
      <c r="P7" s="15" t="s">
        <v>98</v>
      </c>
      <c r="Q7" s="14" t="s">
        <v>36</v>
      </c>
      <c r="R7" s="14" t="s">
        <v>97</v>
      </c>
      <c r="S7" s="14" t="s">
        <v>46</v>
      </c>
      <c r="T7" s="16" t="s">
        <v>67</v>
      </c>
      <c r="U7" s="16" t="s">
        <v>65</v>
      </c>
      <c r="V7" s="16" t="s">
        <v>66</v>
      </c>
      <c r="W7" s="16" t="s">
        <v>49</v>
      </c>
      <c r="X7" s="17"/>
      <c r="Y7" s="6">
        <v>44621</v>
      </c>
      <c r="Z7" s="6">
        <v>44681</v>
      </c>
      <c r="AA7" s="7">
        <f t="shared" si="2"/>
        <v>12689</v>
      </c>
      <c r="AB7" s="7">
        <f t="shared" si="0"/>
        <v>0</v>
      </c>
      <c r="AC7" s="7">
        <f t="shared" si="1"/>
        <v>0</v>
      </c>
      <c r="AD7" s="7">
        <f t="shared" si="3"/>
        <v>12689</v>
      </c>
      <c r="AE7" s="7">
        <v>6839</v>
      </c>
      <c r="AF7" s="7">
        <v>0</v>
      </c>
      <c r="AG7" s="7">
        <v>0</v>
      </c>
      <c r="AH7" s="7">
        <v>5850</v>
      </c>
      <c r="AI7" s="7">
        <v>0</v>
      </c>
      <c r="AJ7" s="7">
        <v>0</v>
      </c>
    </row>
    <row r="8" spans="1:36" x14ac:dyDescent="0.25">
      <c r="A8" s="3">
        <v>5</v>
      </c>
      <c r="B8" s="14" t="s">
        <v>40</v>
      </c>
      <c r="C8" s="14" t="s">
        <v>52</v>
      </c>
      <c r="D8" s="14" t="s">
        <v>41</v>
      </c>
      <c r="E8" s="14" t="s">
        <v>44</v>
      </c>
      <c r="F8" s="14" t="s">
        <v>42</v>
      </c>
      <c r="G8" s="14" t="s">
        <v>53</v>
      </c>
      <c r="H8" s="14" t="s">
        <v>72</v>
      </c>
      <c r="I8" s="14" t="s">
        <v>44</v>
      </c>
      <c r="J8" s="14" t="s">
        <v>55</v>
      </c>
      <c r="K8" s="14" t="s">
        <v>27</v>
      </c>
      <c r="L8" s="14" t="s">
        <v>41</v>
      </c>
      <c r="M8" s="14" t="s">
        <v>44</v>
      </c>
      <c r="N8" s="14" t="s">
        <v>45</v>
      </c>
      <c r="O8" s="14" t="s">
        <v>75</v>
      </c>
      <c r="P8" s="15" t="s">
        <v>98</v>
      </c>
      <c r="Q8" s="14" t="s">
        <v>36</v>
      </c>
      <c r="R8" s="14" t="s">
        <v>97</v>
      </c>
      <c r="S8" s="14" t="s">
        <v>30</v>
      </c>
      <c r="T8" s="16" t="s">
        <v>71</v>
      </c>
      <c r="U8" s="16" t="s">
        <v>69</v>
      </c>
      <c r="V8" s="16" t="s">
        <v>26</v>
      </c>
      <c r="W8" s="16" t="s">
        <v>70</v>
      </c>
      <c r="X8" s="17"/>
      <c r="Y8" s="6">
        <v>44621</v>
      </c>
      <c r="Z8" s="6">
        <v>44681</v>
      </c>
      <c r="AA8" s="7">
        <f t="shared" si="2"/>
        <v>342</v>
      </c>
      <c r="AB8" s="7">
        <f t="shared" si="0"/>
        <v>0</v>
      </c>
      <c r="AC8" s="7">
        <f t="shared" si="1"/>
        <v>0</v>
      </c>
      <c r="AD8" s="7">
        <f t="shared" si="3"/>
        <v>342</v>
      </c>
      <c r="AE8" s="7">
        <v>232</v>
      </c>
      <c r="AF8" s="7">
        <v>0</v>
      </c>
      <c r="AG8" s="7">
        <v>0</v>
      </c>
      <c r="AH8" s="7">
        <v>110</v>
      </c>
      <c r="AI8" s="7">
        <v>0</v>
      </c>
      <c r="AJ8" s="7">
        <v>0</v>
      </c>
    </row>
    <row r="9" spans="1:36" x14ac:dyDescent="0.25">
      <c r="A9" s="3">
        <v>6</v>
      </c>
      <c r="B9" s="14" t="s">
        <v>40</v>
      </c>
      <c r="C9" s="14" t="s">
        <v>52</v>
      </c>
      <c r="D9" s="14" t="s">
        <v>41</v>
      </c>
      <c r="E9" s="14" t="s">
        <v>44</v>
      </c>
      <c r="F9" s="14" t="s">
        <v>42</v>
      </c>
      <c r="G9" s="14" t="s">
        <v>53</v>
      </c>
      <c r="H9" s="14" t="s">
        <v>72</v>
      </c>
      <c r="I9" s="14" t="s">
        <v>44</v>
      </c>
      <c r="J9" s="14" t="s">
        <v>55</v>
      </c>
      <c r="K9" s="14" t="s">
        <v>27</v>
      </c>
      <c r="L9" s="14" t="s">
        <v>41</v>
      </c>
      <c r="M9" s="14" t="s">
        <v>44</v>
      </c>
      <c r="N9" s="14" t="s">
        <v>45</v>
      </c>
      <c r="O9" s="14" t="s">
        <v>75</v>
      </c>
      <c r="P9" s="15" t="s">
        <v>98</v>
      </c>
      <c r="Q9" s="14" t="s">
        <v>36</v>
      </c>
      <c r="R9" s="14" t="s">
        <v>97</v>
      </c>
      <c r="S9" s="14" t="s">
        <v>30</v>
      </c>
      <c r="T9" s="16" t="s">
        <v>74</v>
      </c>
      <c r="U9" s="16" t="s">
        <v>73</v>
      </c>
      <c r="V9" s="16" t="s">
        <v>29</v>
      </c>
      <c r="W9" s="16" t="s">
        <v>70</v>
      </c>
      <c r="X9" s="17"/>
      <c r="Y9" s="6">
        <v>44621</v>
      </c>
      <c r="Z9" s="6">
        <v>44681</v>
      </c>
      <c r="AA9" s="7">
        <f t="shared" si="2"/>
        <v>3318</v>
      </c>
      <c r="AB9" s="7">
        <f t="shared" si="0"/>
        <v>0</v>
      </c>
      <c r="AC9" s="7">
        <f t="shared" si="1"/>
        <v>0</v>
      </c>
      <c r="AD9" s="7">
        <f t="shared" si="3"/>
        <v>3318</v>
      </c>
      <c r="AE9" s="7">
        <v>1945</v>
      </c>
      <c r="AF9" s="7">
        <v>0</v>
      </c>
      <c r="AG9" s="7">
        <v>0</v>
      </c>
      <c r="AH9" s="7">
        <v>1373</v>
      </c>
      <c r="AI9" s="7">
        <v>0</v>
      </c>
      <c r="AJ9" s="7">
        <v>0</v>
      </c>
    </row>
    <row r="10" spans="1:36" s="8" customFormat="1" x14ac:dyDescent="0.25">
      <c r="X10" s="9"/>
      <c r="Y10" s="41" t="s">
        <v>34</v>
      </c>
      <c r="Z10" s="42"/>
      <c r="AA10" s="10">
        <f>SUBTOTAL(9,AA4:AA9)</f>
        <v>89511</v>
      </c>
      <c r="AB10" s="10">
        <f>SUBTOTAL(9,AB4:AB9)</f>
        <v>42404</v>
      </c>
      <c r="AC10" s="10">
        <f>SUBTOTAL(9,AC4:AC9)</f>
        <v>190244</v>
      </c>
      <c r="AD10" s="10">
        <f>SUBTOTAL(9,AD4:AD9)</f>
        <v>322159</v>
      </c>
      <c r="AE10" s="11"/>
      <c r="AF10" s="11"/>
      <c r="AG10" s="11"/>
      <c r="AH10" s="12"/>
      <c r="AI10" s="12"/>
      <c r="AJ10" s="12"/>
    </row>
    <row r="13" spans="1:36" x14ac:dyDescent="0.25">
      <c r="B13" s="54"/>
      <c r="C13" s="54"/>
      <c r="D13" s="19"/>
      <c r="E13" s="19"/>
      <c r="F13" s="19"/>
      <c r="G13" s="19"/>
      <c r="H13" s="19"/>
      <c r="I13" s="19"/>
      <c r="J13" s="19"/>
      <c r="K13" s="20"/>
      <c r="L13" s="20"/>
      <c r="AD13" s="13"/>
      <c r="AI13" s="30"/>
      <c r="AJ13" s="30"/>
    </row>
    <row r="14" spans="1:36" x14ac:dyDescent="0.25">
      <c r="M14" s="2"/>
      <c r="R14" s="13"/>
      <c r="S14" s="13"/>
      <c r="X14" s="1"/>
      <c r="AF14" s="29"/>
      <c r="AG14" s="2"/>
      <c r="AH14" s="2"/>
      <c r="AI14" s="31"/>
      <c r="AJ14" s="31"/>
    </row>
    <row r="15" spans="1:36" ht="15" x14ac:dyDescent="0.25">
      <c r="B15" s="23" t="s">
        <v>79</v>
      </c>
      <c r="C15" s="24"/>
      <c r="D15" s="24"/>
      <c r="E15" s="24"/>
      <c r="F15" s="21"/>
      <c r="M15" s="2"/>
      <c r="O15" s="18"/>
      <c r="S15" s="13"/>
      <c r="X15" s="1"/>
      <c r="AF15" s="18"/>
      <c r="AI15" s="32"/>
      <c r="AJ15" s="32"/>
    </row>
    <row r="16" spans="1:36" x14ac:dyDescent="0.25">
      <c r="B16" s="47" t="s">
        <v>80</v>
      </c>
      <c r="C16" s="47" t="s">
        <v>81</v>
      </c>
      <c r="D16" s="49" t="s">
        <v>93</v>
      </c>
      <c r="E16" s="47" t="s">
        <v>82</v>
      </c>
      <c r="L16" s="2"/>
      <c r="X16" s="1"/>
      <c r="AF16" s="29"/>
      <c r="AG16" s="2"/>
      <c r="AH16" s="2"/>
      <c r="AI16" s="31"/>
      <c r="AJ16" s="31"/>
    </row>
    <row r="17" spans="2:36" ht="54" customHeight="1" x14ac:dyDescent="0.25">
      <c r="B17" s="48"/>
      <c r="C17" s="48"/>
      <c r="D17" s="50"/>
      <c r="E17" s="48"/>
      <c r="L17" s="2"/>
      <c r="X17" s="1"/>
      <c r="AF17" s="29"/>
      <c r="AG17" s="2"/>
      <c r="AH17" s="2"/>
      <c r="AI17" s="33"/>
      <c r="AJ17" s="31"/>
    </row>
    <row r="18" spans="2:36" x14ac:dyDescent="0.25">
      <c r="B18" s="25" t="s">
        <v>83</v>
      </c>
      <c r="C18" s="25" t="s">
        <v>84</v>
      </c>
      <c r="D18" s="25" t="s">
        <v>94</v>
      </c>
      <c r="E18" s="25" t="s">
        <v>88</v>
      </c>
      <c r="L18" s="2"/>
      <c r="X18" s="1"/>
    </row>
    <row r="19" spans="2:36" ht="12.75" customHeight="1" x14ac:dyDescent="0.25">
      <c r="B19" s="51" t="s">
        <v>92</v>
      </c>
      <c r="C19" s="52"/>
      <c r="D19" s="52"/>
      <c r="E19" s="53"/>
      <c r="F19" s="22"/>
      <c r="M19" s="2"/>
      <c r="X19" s="1"/>
    </row>
    <row r="20" spans="2:36" x14ac:dyDescent="0.25">
      <c r="B20" s="34" t="s">
        <v>85</v>
      </c>
      <c r="C20" s="26">
        <v>57041</v>
      </c>
      <c r="D20" s="26">
        <f>C20*0.1</f>
        <v>5704.1</v>
      </c>
      <c r="E20" s="26">
        <f>C20+D20</f>
        <v>62745.1</v>
      </c>
      <c r="L20" s="2"/>
      <c r="X20" s="1"/>
    </row>
    <row r="21" spans="2:36" x14ac:dyDescent="0.25">
      <c r="B21" s="34" t="s">
        <v>86</v>
      </c>
      <c r="C21" s="26">
        <v>42404</v>
      </c>
      <c r="D21" s="26">
        <f t="shared" ref="D21:D26" si="4">C21*0.1</f>
        <v>4240.4000000000005</v>
      </c>
      <c r="E21" s="26">
        <f t="shared" ref="E21:E25" si="5">C21+D21</f>
        <v>46644.4</v>
      </c>
      <c r="W21" s="2"/>
      <c r="X21" s="1"/>
    </row>
    <row r="22" spans="2:36" x14ac:dyDescent="0.25">
      <c r="B22" s="34" t="s">
        <v>87</v>
      </c>
      <c r="C22" s="26">
        <v>190244</v>
      </c>
      <c r="D22" s="26">
        <f t="shared" si="4"/>
        <v>19024.400000000001</v>
      </c>
      <c r="E22" s="26">
        <f t="shared" si="5"/>
        <v>209268.4</v>
      </c>
      <c r="W22" s="2"/>
      <c r="X22" s="1"/>
    </row>
    <row r="23" spans="2:36" x14ac:dyDescent="0.25">
      <c r="B23" s="34" t="s">
        <v>30</v>
      </c>
      <c r="C23" s="26">
        <v>3660</v>
      </c>
      <c r="D23" s="26">
        <f t="shared" si="4"/>
        <v>366</v>
      </c>
      <c r="E23" s="26">
        <f t="shared" si="5"/>
        <v>4026</v>
      </c>
      <c r="W23" s="2"/>
      <c r="X23" s="1"/>
    </row>
    <row r="24" spans="2:36" x14ac:dyDescent="0.25">
      <c r="B24" s="34" t="s">
        <v>46</v>
      </c>
      <c r="C24" s="26">
        <v>28799</v>
      </c>
      <c r="D24" s="26">
        <f t="shared" si="4"/>
        <v>2879.9</v>
      </c>
      <c r="E24" s="26">
        <f t="shared" si="5"/>
        <v>31678.9</v>
      </c>
      <c r="W24" s="2"/>
      <c r="X24" s="1"/>
    </row>
    <row r="25" spans="2:36" x14ac:dyDescent="0.25">
      <c r="B25" s="34" t="s">
        <v>89</v>
      </c>
      <c r="C25" s="26">
        <v>11</v>
      </c>
      <c r="D25" s="26">
        <f t="shared" si="4"/>
        <v>1.1000000000000001</v>
      </c>
      <c r="E25" s="26">
        <f t="shared" si="5"/>
        <v>12.1</v>
      </c>
      <c r="W25" s="2"/>
      <c r="X25" s="1"/>
    </row>
    <row r="26" spans="2:36" x14ac:dyDescent="0.25">
      <c r="B26" s="34" t="s">
        <v>90</v>
      </c>
      <c r="C26" s="26">
        <v>0</v>
      </c>
      <c r="D26" s="26">
        <f t="shared" si="4"/>
        <v>0</v>
      </c>
      <c r="E26" s="26">
        <f>C26+D26</f>
        <v>0</v>
      </c>
      <c r="W26" s="2"/>
      <c r="X26" s="1"/>
    </row>
    <row r="27" spans="2:36" ht="22.5" x14ac:dyDescent="0.25">
      <c r="B27" s="27" t="s">
        <v>91</v>
      </c>
      <c r="C27" s="28">
        <f>SUBTOTAL(9,C20:C26)</f>
        <v>322159</v>
      </c>
      <c r="D27" s="28">
        <f>SUBTOTAL(9,D20:D26)</f>
        <v>32215.9</v>
      </c>
      <c r="E27" s="28">
        <f>SUBTOTAL(9,E20:E26)</f>
        <v>354374.9</v>
      </c>
      <c r="W27" s="2"/>
      <c r="X27" s="1"/>
    </row>
  </sheetData>
  <autoFilter ref="A2:AD9" xr:uid="{8CF36ACB-94B2-401F-BA00-0BF1732917E3}">
    <filterColumn colId="1" showButton="0"/>
    <filterColumn colId="2" showButton="0"/>
    <filterColumn colId="3" showButton="0"/>
    <filterColumn colId="4" showButton="0"/>
    <filterColumn colId="8" showButton="0"/>
    <filterColumn colId="9" showButton="0"/>
    <filterColumn colId="10" showButton="0"/>
    <filterColumn colId="11" showButton="0"/>
    <filterColumn colId="13" showButton="0"/>
    <filterColumn colId="24" showButton="0"/>
  </autoFilter>
  <mergeCells count="26">
    <mergeCell ref="B16:B17"/>
    <mergeCell ref="C16:C17"/>
    <mergeCell ref="D16:D17"/>
    <mergeCell ref="B19:E19"/>
    <mergeCell ref="B13:C13"/>
    <mergeCell ref="E16:E17"/>
    <mergeCell ref="AE2:AG2"/>
    <mergeCell ref="AH2:AJ2"/>
    <mergeCell ref="Y10:Z10"/>
    <mergeCell ref="G2:G3"/>
    <mergeCell ref="T2:T3"/>
    <mergeCell ref="I2:M2"/>
    <mergeCell ref="X2:X3"/>
    <mergeCell ref="Y2:Z2"/>
    <mergeCell ref="W2:W3"/>
    <mergeCell ref="V2:V3"/>
    <mergeCell ref="AA2:AD2"/>
    <mergeCell ref="A2:A3"/>
    <mergeCell ref="B2:F2"/>
    <mergeCell ref="H2:H3"/>
    <mergeCell ref="N2:O2"/>
    <mergeCell ref="U2:U3"/>
    <mergeCell ref="P2:P3"/>
    <mergeCell ref="Q2:Q3"/>
    <mergeCell ref="R2:R3"/>
    <mergeCell ref="S2:S3"/>
  </mergeCells>
  <phoneticPr fontId="2" type="noConversion"/>
  <conditionalFormatting sqref="U1:V2 U4:V13 U28:V1048576 T21:U27 J14:K15 J19:K19 I20:J20 I16:J18 U3">
    <cfRule type="duplicateValues" dxfId="1" priority="3"/>
  </conditionalFormatting>
  <conditionalFormatting sqref="T1:V2 T4:V6 T3:U3 T8:V13 T28:V1048576 S21:U27 I14:K15 I19:K19 H20:J20 H16:J18 U7:V7">
    <cfRule type="duplicateValues" dxfId="0" priority="2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</dc:creator>
  <cp:lastModifiedBy>User</cp:lastModifiedBy>
  <dcterms:created xsi:type="dcterms:W3CDTF">2018-01-26T12:12:11Z</dcterms:created>
  <dcterms:modified xsi:type="dcterms:W3CDTF">2022-01-14T09:44:22Z</dcterms:modified>
</cp:coreProperties>
</file>